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KYOURYOU\H2303-kyouryou2\kyouryou\令和４年度\R04-E-19_蔵王町\007_【提出CD】\使用した元データ\長寿命化修繕計画マクロ（エクスポート）\02_大型ﾎﾞｯｸｽｶﾙﾊﾞｰﾄ\"/>
    </mc:Choice>
  </mc:AlternateContent>
  <xr:revisionPtr revIDLastSave="0" documentId="13_ncr:1_{51134928-66C9-4DD2-A591-18BC42398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別施設計画" sheetId="1" r:id="rId1"/>
    <sheet name="_data" sheetId="2" state="hidden" r:id="rId2"/>
  </sheets>
  <definedNames>
    <definedName name="_xlnm.Print_Area" localSheetId="0">個別施設計画!$A$1:$AJ$43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42" i="1" l="1"/>
  <c r="T41" i="1"/>
  <c r="C41" i="1"/>
  <c r="T40" i="1"/>
  <c r="C40" i="1"/>
  <c r="B23" i="1"/>
  <c r="B9" i="1"/>
  <c r="AI34" i="1" l="1"/>
  <c r="I15" i="1" l="1"/>
  <c r="I14" i="1"/>
  <c r="I13" i="1"/>
</calcChain>
</file>

<file path=xl/sharedStrings.xml><?xml version="1.0" encoding="utf-8"?>
<sst xmlns="http://schemas.openxmlformats.org/spreadsheetml/2006/main" count="63" uniqueCount="57">
  <si>
    <t>１．対象施設</t>
    <rPh sb="2" eb="4">
      <t>タイショウ</t>
    </rPh>
    <rPh sb="4" eb="6">
      <t>シセツ</t>
    </rPh>
    <phoneticPr fontId="1"/>
  </si>
  <si>
    <t>管理橋梁数</t>
    <rPh sb="0" eb="2">
      <t>カンリ</t>
    </rPh>
    <rPh sb="2" eb="4">
      <t>キョウリョウ</t>
    </rPh>
    <rPh sb="4" eb="5">
      <t>スウ</t>
    </rPh>
    <phoneticPr fontId="1"/>
  </si>
  <si>
    <t>2m ≦ 橋長 ＜ 15m</t>
    <rPh sb="5" eb="6">
      <t>キョウ</t>
    </rPh>
    <rPh sb="6" eb="7">
      <t>チョウ</t>
    </rPh>
    <phoneticPr fontId="1"/>
  </si>
  <si>
    <t>15m ≦ 橋長</t>
    <rPh sb="6" eb="7">
      <t>キョウ</t>
    </rPh>
    <rPh sb="7" eb="8">
      <t>チョウ</t>
    </rPh>
    <phoneticPr fontId="1"/>
  </si>
  <si>
    <t>(単位：橋）</t>
    <rPh sb="1" eb="3">
      <t>タンイ</t>
    </rPh>
    <rPh sb="4" eb="5">
      <t>キョウ</t>
    </rPh>
    <phoneticPr fontId="1"/>
  </si>
  <si>
    <t>２．計画期間</t>
    <rPh sb="2" eb="4">
      <t>ケイカク</t>
    </rPh>
    <rPh sb="4" eb="6">
      <t>キカン</t>
    </rPh>
    <phoneticPr fontId="1"/>
  </si>
  <si>
    <t>３．対策の優先順位の考え方</t>
    <rPh sb="2" eb="4">
      <t>タイサク</t>
    </rPh>
    <rPh sb="5" eb="7">
      <t>ユウセン</t>
    </rPh>
    <rPh sb="7" eb="9">
      <t>ジュンイ</t>
    </rPh>
    <rPh sb="10" eb="11">
      <t>カンガ</t>
    </rPh>
    <rPh sb="12" eb="13">
      <t>カタ</t>
    </rPh>
    <phoneticPr fontId="1"/>
  </si>
  <si>
    <t>４．個別施設の状態等</t>
    <rPh sb="2" eb="4">
      <t>コベツ</t>
    </rPh>
    <rPh sb="4" eb="6">
      <t>シセツ</t>
    </rPh>
    <rPh sb="7" eb="10">
      <t>ジョウタイトウ</t>
    </rPh>
    <phoneticPr fontId="1"/>
  </si>
  <si>
    <t>５．対策内容と実施時期</t>
    <rPh sb="2" eb="4">
      <t>タイサク</t>
    </rPh>
    <rPh sb="4" eb="6">
      <t>ナイヨウ</t>
    </rPh>
    <rPh sb="7" eb="9">
      <t>ジッシ</t>
    </rPh>
    <rPh sb="9" eb="11">
      <t>ジキ</t>
    </rPh>
    <phoneticPr fontId="1"/>
  </si>
  <si>
    <t>６．対策費用</t>
    <rPh sb="2" eb="4">
      <t>タイサク</t>
    </rPh>
    <rPh sb="4" eb="6">
      <t>ヒヨウ</t>
    </rPh>
    <phoneticPr fontId="1"/>
  </si>
  <si>
    <t>※上記参照</t>
    <rPh sb="1" eb="3">
      <t>ジョウキ</t>
    </rPh>
    <rPh sb="3" eb="5">
      <t>サンショウ</t>
    </rPh>
    <phoneticPr fontId="4"/>
  </si>
  <si>
    <t>対策計画</t>
    <rPh sb="0" eb="2">
      <t>タイサク</t>
    </rPh>
    <rPh sb="2" eb="4">
      <t>ケイカク</t>
    </rPh>
    <phoneticPr fontId="4"/>
  </si>
  <si>
    <t>実施年</t>
    <rPh sb="0" eb="2">
      <t>ジッシ</t>
    </rPh>
    <rPh sb="2" eb="3">
      <t>ネン</t>
    </rPh>
    <phoneticPr fontId="4"/>
  </si>
  <si>
    <t>分類</t>
    <rPh sb="0" eb="2">
      <t>ブンルイ</t>
    </rPh>
    <phoneticPr fontId="4"/>
  </si>
  <si>
    <t>種別</t>
    <rPh sb="0" eb="2">
      <t>シュベツ</t>
    </rPh>
    <phoneticPr fontId="4"/>
  </si>
  <si>
    <t>工法</t>
    <rPh sb="0" eb="2">
      <t>コウホウ</t>
    </rPh>
    <phoneticPr fontId="4"/>
  </si>
  <si>
    <t>概算数量</t>
    <rPh sb="0" eb="2">
      <t>ガイサン</t>
    </rPh>
    <rPh sb="2" eb="4">
      <t>スウリョウ</t>
    </rPh>
    <phoneticPr fontId="4"/>
  </si>
  <si>
    <t>概算費用</t>
    <rPh sb="0" eb="2">
      <t>ガイサン</t>
    </rPh>
    <rPh sb="2" eb="4">
      <t>ヒヨウ</t>
    </rPh>
    <phoneticPr fontId="4"/>
  </si>
  <si>
    <t>当面5年間の対策内容</t>
    <rPh sb="0" eb="2">
      <t>トウメン</t>
    </rPh>
    <rPh sb="3" eb="5">
      <t>ネンカン</t>
    </rPh>
    <rPh sb="6" eb="8">
      <t>タイサク</t>
    </rPh>
    <rPh sb="8" eb="10">
      <t>ナイヨウ</t>
    </rPh>
    <phoneticPr fontId="4"/>
  </si>
  <si>
    <t>部材</t>
    <rPh sb="0" eb="2">
      <t>ブザイ</t>
    </rPh>
    <phoneticPr fontId="4"/>
  </si>
  <si>
    <t>点検・診断年度</t>
  </si>
  <si>
    <t>判定区分</t>
  </si>
  <si>
    <t>判定区分Ⅲ以上の各部材</t>
  </si>
  <si>
    <t>５．対策内容と実施時期</t>
    <phoneticPr fontId="1"/>
  </si>
  <si>
    <t>１．～４．、６．</t>
    <phoneticPr fontId="1"/>
  </si>
  <si>
    <t>架替費</t>
    <phoneticPr fontId="1"/>
  </si>
  <si>
    <t>修繕費</t>
    <phoneticPr fontId="1"/>
  </si>
  <si>
    <t>市町村名</t>
    <rPh sb="0" eb="3">
      <t>シチョウソン</t>
    </rPh>
    <rPh sb="3" eb="4">
      <t>メイ</t>
    </rPh>
    <phoneticPr fontId="1"/>
  </si>
  <si>
    <t>橋梁数</t>
    <rPh sb="0" eb="2">
      <t>キョウリョウ</t>
    </rPh>
    <rPh sb="2" eb="3">
      <t>スウ</t>
    </rPh>
    <phoneticPr fontId="1"/>
  </si>
  <si>
    <t>2m以上の橋梁数</t>
    <rPh sb="2" eb="4">
      <t>イジョウ</t>
    </rPh>
    <rPh sb="5" eb="7">
      <t>キョウリョウ</t>
    </rPh>
    <rPh sb="7" eb="8">
      <t>スウ</t>
    </rPh>
    <phoneticPr fontId="1"/>
  </si>
  <si>
    <t>15m以上の橋梁数</t>
    <rPh sb="3" eb="5">
      <t>イジョウ</t>
    </rPh>
    <rPh sb="6" eb="8">
      <t>キョウリョウ</t>
    </rPh>
    <rPh sb="8" eb="9">
      <t>スウ</t>
    </rPh>
    <phoneticPr fontId="1"/>
  </si>
  <si>
    <t>橋梁名</t>
    <rPh sb="0" eb="2">
      <t>キョウリョウ</t>
    </rPh>
    <rPh sb="2" eb="3">
      <t>メイ</t>
    </rPh>
    <phoneticPr fontId="1"/>
  </si>
  <si>
    <t>橋梁コード</t>
    <rPh sb="0" eb="2">
      <t>キョウリョウ</t>
    </rPh>
    <phoneticPr fontId="1"/>
  </si>
  <si>
    <t xml:space="preserve">　定期点検（5年に1回）サイクルを踏まえ、予防保全型、対症療法型の修繕等を考慮し計画期間を設定する。
</t>
    <phoneticPr fontId="4"/>
  </si>
  <si>
    <t>・点検結果に基づく施設全体の判定区分
・各部材の損傷程度
・緊急輸送路や跨ぐ施設等の橋梁の重要度
・利用者や第三者への影響度
上記要件から総合的に優先順位を判断する。
優先順位については、新たな点検結果等により必要に応じた見直しを実施する。</t>
    <phoneticPr fontId="4"/>
  </si>
  <si>
    <t>※予算状況、その他施設の点検結果により変更する可能性あり</t>
  </si>
  <si>
    <t>（単位：百万円）</t>
    <rPh sb="4" eb="6">
      <t>ヒャクマン</t>
    </rPh>
    <phoneticPr fontId="4"/>
  </si>
  <si>
    <t>架替と修繕費（架設後100年まで）のコスト比較</t>
    <rPh sb="0" eb="1">
      <t>カ</t>
    </rPh>
    <rPh sb="1" eb="2">
      <t>カ</t>
    </rPh>
    <rPh sb="3" eb="6">
      <t>シュウゼンヒ</t>
    </rPh>
    <rPh sb="7" eb="9">
      <t>カセツ</t>
    </rPh>
    <rPh sb="9" eb="10">
      <t>ゴ</t>
    </rPh>
    <rPh sb="13" eb="14">
      <t>ネン</t>
    </rPh>
    <rPh sb="21" eb="23">
      <t>ヒカク</t>
    </rPh>
    <phoneticPr fontId="4"/>
  </si>
  <si>
    <t>蔵王町</t>
  </si>
  <si>
    <t>陣旗</t>
  </si>
  <si>
    <t>Ⅱ</t>
  </si>
  <si>
    <t>予防保全</t>
  </si>
  <si>
    <t>補修</t>
  </si>
  <si>
    <t>下部工</t>
  </si>
  <si>
    <t>表面保護</t>
  </si>
  <si>
    <t>186.48㎡</t>
  </si>
  <si>
    <t>ひび割れ補修</t>
  </si>
  <si>
    <t>99.46ｍ</t>
  </si>
  <si>
    <t>断面修復（ポリマ－系モルタル）10～15%補修</t>
  </si>
  <si>
    <t>2.13㎡</t>
  </si>
  <si>
    <t>足場工</t>
  </si>
  <si>
    <t>142.08㎡</t>
  </si>
  <si>
    <t>主桁</t>
  </si>
  <si>
    <t>333.㎡</t>
  </si>
  <si>
    <t>116.55ｍ</t>
  </si>
  <si>
    <t>断面修復（ポリマ－系モルタル）10%補修</t>
  </si>
  <si>
    <t>1.67㎡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</si>
</sst>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14" fontId="0" fillId="0" borderId="0" xfId="0" applyNumberForma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2" fontId="5" fillId="0" borderId="9" xfId="0" applyNumberFormat="1" applyFont="1" applyBorder="1" applyAlignment="1">
      <alignment horizontal="right" vertical="center" indent="1" shrinkToFit="1"/>
    </xf>
    <xf numFmtId="0" fontId="5" fillId="0" borderId="9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169078</xdr:colOff>
          <xdr:row>10</xdr:row>
          <xdr:rowOff>60960</xdr:rowOff>
        </xdr:from>
        <xdr:to>
          <xdr:col>35</xdr:col>
          <xdr:colOff>23870</xdr:colOff>
          <xdr:row>32</xdr:row>
          <xdr:rowOff>114300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5DD42C29-8940-4747-82DE-74D07AA4CF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data!$D$2:$J$26" spid="_x0000_s20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62058" y="1828800"/>
              <a:ext cx="4929712" cy="3741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3"/>
  <sheetViews>
    <sheetView showGridLines="0" tabSelected="1" view="pageLayout" zoomScaleNormal="100" zoomScaleSheetLayoutView="100" workbookViewId="0">
      <selection activeCell="N17" sqref="N17"/>
    </sheetView>
  </sheetViews>
  <sheetFormatPr defaultRowHeight="13.5" x14ac:dyDescent="0.15"/>
  <cols>
    <col min="1" max="42" width="4" customWidth="1"/>
  </cols>
  <sheetData>
    <row r="1" spans="1:36" ht="1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" customHeight="1" x14ac:dyDescent="0.15">
      <c r="A3" s="15" t="str">
        <f>CONCATENATE(_data!B4, "　　個別施設計画")</f>
        <v>陣旗　　個別施設計画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7" spans="1:36" x14ac:dyDescent="0.15">
      <c r="B7" t="s">
        <v>0</v>
      </c>
      <c r="R7" t="s">
        <v>8</v>
      </c>
    </row>
    <row r="8" spans="1:36" x14ac:dyDescent="0.15">
      <c r="AI8" s="2"/>
    </row>
    <row r="9" spans="1:36" ht="13.15" customHeight="1" x14ac:dyDescent="0.15">
      <c r="B9" s="14" t="str">
        <f ca="1">CONCATENATE("　", _data!B2, "が管理する橋梁は、", TEXT(TODAY(), "ggge年m月d日"), "現在 ", _data!B7, "橋あり、橋長2m以上15m未満は", _data!B8, "橋、橋長15m以上は", _data!B9, "橋あります。")</f>
        <v>　蔵王町が管理する橋梁は、令和5年3月23日現在 1橋あり、橋長2m以上15m未満は0橋、橋長15m以上は1橋あります。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S9" t="s">
        <v>35</v>
      </c>
    </row>
    <row r="10" spans="1:36" x14ac:dyDescent="0.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S10" t="s">
        <v>18</v>
      </c>
      <c r="AI10" s="2" t="s">
        <v>36</v>
      </c>
    </row>
    <row r="11" spans="1:36" x14ac:dyDescent="0.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36" x14ac:dyDescent="0.15">
      <c r="K12" s="2" t="s">
        <v>4</v>
      </c>
    </row>
    <row r="13" spans="1:36" x14ac:dyDescent="0.15">
      <c r="C13" s="16" t="s">
        <v>1</v>
      </c>
      <c r="D13" s="17"/>
      <c r="E13" s="17"/>
      <c r="F13" s="17"/>
      <c r="G13" s="17"/>
      <c r="H13" s="18"/>
      <c r="I13" s="19">
        <f>_data!B7</f>
        <v>1</v>
      </c>
      <c r="J13" s="20"/>
      <c r="K13" s="21"/>
    </row>
    <row r="14" spans="1:36" x14ac:dyDescent="0.15">
      <c r="C14" s="22"/>
      <c r="D14" s="19" t="s">
        <v>2</v>
      </c>
      <c r="E14" s="20"/>
      <c r="F14" s="20"/>
      <c r="G14" s="20"/>
      <c r="H14" s="21"/>
      <c r="I14" s="19">
        <f>_data!B8</f>
        <v>0</v>
      </c>
      <c r="J14" s="20"/>
      <c r="K14" s="21"/>
    </row>
    <row r="15" spans="1:36" x14ac:dyDescent="0.15">
      <c r="C15" s="23"/>
      <c r="D15" s="19" t="s">
        <v>3</v>
      </c>
      <c r="E15" s="20"/>
      <c r="F15" s="20"/>
      <c r="G15" s="20"/>
      <c r="H15" s="21"/>
      <c r="I15" s="19">
        <f>_data!B9</f>
        <v>1</v>
      </c>
      <c r="J15" s="20"/>
      <c r="K15" s="21"/>
    </row>
    <row r="18" spans="2:16" x14ac:dyDescent="0.15">
      <c r="B18" t="s">
        <v>5</v>
      </c>
    </row>
    <row r="20" spans="2:16" x14ac:dyDescent="0.15">
      <c r="B20" s="14" t="s">
        <v>33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ht="13.15" customHeight="1" x14ac:dyDescent="0.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x14ac:dyDescent="0.15">
      <c r="B23" s="14" t="str">
        <f ca="1">CONCATENATE("・", TEXT(TODAY(), "ggge年度"), "～", TEXT(TODAY() + 365 * 5, "ggge年度"), "（5年後）")</f>
        <v>・令和5年度～令和10年度（5年後）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6" spans="2:16" x14ac:dyDescent="0.15">
      <c r="B26" t="s">
        <v>6</v>
      </c>
    </row>
    <row r="28" spans="2:16" x14ac:dyDescent="0.15">
      <c r="B28" s="14" t="s">
        <v>34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6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35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35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AI34" s="2" t="str">
        <f>IF(_data!D4="","※今後5年間の補修・更新の予定はありません。","")</f>
        <v/>
      </c>
    </row>
    <row r="35" spans="2:35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R35" t="s">
        <v>9</v>
      </c>
    </row>
    <row r="36" spans="2:35" x14ac:dyDescent="0.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35" x14ac:dyDescent="0.15">
      <c r="T37" t="s">
        <v>10</v>
      </c>
    </row>
    <row r="38" spans="2:35" x14ac:dyDescent="0.15">
      <c r="B38" t="s">
        <v>7</v>
      </c>
    </row>
    <row r="39" spans="2:35" x14ac:dyDescent="0.15">
      <c r="T39" t="s">
        <v>37</v>
      </c>
    </row>
    <row r="40" spans="2:35" x14ac:dyDescent="0.15">
      <c r="C40" t="str">
        <f>CONCATENATE("点検・診断年度　：　", IF(_data!B5="","不明",TEXT(_data!B5, "ggge年度")))</f>
        <v>点検・診断年度　：　令和2年度</v>
      </c>
      <c r="T40" t="str">
        <f>CONCATENATE("　架替費：　",TEXT(_data!B11,"#,###.##"),"百万円")</f>
        <v>　架替費：　166.5百万円</v>
      </c>
    </row>
    <row r="41" spans="2:35" x14ac:dyDescent="0.15">
      <c r="C41" t="str">
        <f>CONCATENATE("判定区分　：　", TEXT(_data!B6, "eee"))</f>
        <v>判定区分　：　Ⅱ</v>
      </c>
      <c r="G41" s="3"/>
      <c r="H41" s="3"/>
      <c r="I41" s="3"/>
      <c r="J41" s="3"/>
      <c r="K41" s="3"/>
      <c r="L41" s="3"/>
      <c r="M41" s="3"/>
      <c r="N41" s="3"/>
      <c r="O41" s="3"/>
      <c r="P41" s="3"/>
      <c r="T41" t="str">
        <f>CONCATENATE("　修繕費：　",TEXT(_data!B12,"#,###.##"),"百万円")</f>
        <v>　修繕費：　30.39百万円</v>
      </c>
      <c r="Z41" s="11"/>
    </row>
    <row r="42" spans="2:35" x14ac:dyDescent="0.15">
      <c r="C42" s="3" t="str">
        <f>CONCATENATE("判定区分Ⅲ以上の各部材　：　", IF(_data!B10="", "なし",_data!B10))</f>
        <v>判定区分Ⅲ以上の各部材　：　なし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35" x14ac:dyDescent="0.15">
      <c r="Q43" s="3"/>
      <c r="R43" s="3"/>
      <c r="S43" s="3"/>
    </row>
  </sheetData>
  <mergeCells count="13">
    <mergeCell ref="B20:P21"/>
    <mergeCell ref="B23:P23"/>
    <mergeCell ref="B28:P35"/>
    <mergeCell ref="A1:AJ2"/>
    <mergeCell ref="A3:AJ4"/>
    <mergeCell ref="C13:H13"/>
    <mergeCell ref="I13:K13"/>
    <mergeCell ref="C14:C15"/>
    <mergeCell ref="D14:H14"/>
    <mergeCell ref="I14:K14"/>
    <mergeCell ref="D15:H15"/>
    <mergeCell ref="I15:K15"/>
    <mergeCell ref="B9:P11"/>
  </mergeCells>
  <phoneticPr fontId="4"/>
  <printOptions horizontalCentered="1" verticalCentered="1"/>
  <pageMargins left="0.31496062992125984" right="0.31496062992125984" top="0.35433070866141736" bottom="0.35433070866141736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B496-F1DF-415C-837E-7B82202A895D}">
  <sheetPr codeName="Sheet2"/>
  <dimension ref="A1:J26"/>
  <sheetViews>
    <sheetView workbookViewId="0">
      <selection activeCell="I4" sqref="I4"/>
    </sheetView>
  </sheetViews>
  <sheetFormatPr defaultRowHeight="13.5" x14ac:dyDescent="0.15"/>
  <cols>
    <col min="1" max="1" width="24.875" bestFit="1" customWidth="1"/>
    <col min="2" max="2" width="21.75" customWidth="1"/>
    <col min="3" max="3" width="22.875" customWidth="1"/>
    <col min="4" max="4" width="6.375" bestFit="1" customWidth="1"/>
    <col min="5" max="5" width="8" bestFit="1" customWidth="1"/>
    <col min="6" max="6" width="4.625" bestFit="1" customWidth="1"/>
    <col min="7" max="7" width="8.5" customWidth="1"/>
    <col min="8" max="8" width="30.5" customWidth="1"/>
    <col min="9" max="9" width="10.875" customWidth="1"/>
    <col min="10" max="10" width="11.5" customWidth="1"/>
  </cols>
  <sheetData>
    <row r="1" spans="1:10" x14ac:dyDescent="0.15">
      <c r="A1" s="4" t="s">
        <v>24</v>
      </c>
      <c r="C1" s="4" t="s">
        <v>23</v>
      </c>
    </row>
    <row r="2" spans="1:10" x14ac:dyDescent="0.15">
      <c r="A2" t="s">
        <v>27</v>
      </c>
      <c r="B2" t="s">
        <v>38</v>
      </c>
      <c r="D2" s="19" t="s">
        <v>11</v>
      </c>
      <c r="E2" s="20"/>
      <c r="F2" s="20"/>
      <c r="G2" s="20"/>
      <c r="H2" s="20"/>
      <c r="I2" s="20"/>
      <c r="J2" s="21"/>
    </row>
    <row r="3" spans="1:10" x14ac:dyDescent="0.15">
      <c r="A3" t="s">
        <v>32</v>
      </c>
      <c r="B3">
        <v>3018200</v>
      </c>
      <c r="D3" s="5" t="s">
        <v>12</v>
      </c>
      <c r="E3" s="5" t="s">
        <v>13</v>
      </c>
      <c r="F3" s="6" t="s">
        <v>14</v>
      </c>
      <c r="G3" s="5" t="s">
        <v>19</v>
      </c>
      <c r="H3" s="5" t="s">
        <v>15</v>
      </c>
      <c r="I3" s="5" t="s">
        <v>16</v>
      </c>
      <c r="J3" s="6" t="s">
        <v>17</v>
      </c>
    </row>
    <row r="4" spans="1:10" x14ac:dyDescent="0.15">
      <c r="A4" t="s">
        <v>31</v>
      </c>
      <c r="B4" t="s">
        <v>39</v>
      </c>
      <c r="D4" s="9">
        <v>2024</v>
      </c>
      <c r="E4" s="9" t="s">
        <v>41</v>
      </c>
      <c r="F4" s="9" t="s">
        <v>42</v>
      </c>
      <c r="G4" s="9" t="s">
        <v>43</v>
      </c>
      <c r="H4" s="7" t="s">
        <v>44</v>
      </c>
      <c r="I4" s="13" t="s">
        <v>45</v>
      </c>
      <c r="J4" s="12">
        <v>0.93</v>
      </c>
    </row>
    <row r="5" spans="1:10" x14ac:dyDescent="0.15">
      <c r="A5" t="s">
        <v>20</v>
      </c>
      <c r="B5" s="8">
        <v>44090</v>
      </c>
      <c r="D5" s="9"/>
      <c r="E5" s="9"/>
      <c r="F5" s="9"/>
      <c r="G5" s="9"/>
      <c r="H5" s="7" t="s">
        <v>46</v>
      </c>
      <c r="I5" s="13" t="s">
        <v>47</v>
      </c>
      <c r="J5" s="12">
        <v>1.0900000000000001</v>
      </c>
    </row>
    <row r="6" spans="1:10" x14ac:dyDescent="0.15">
      <c r="A6" t="s">
        <v>21</v>
      </c>
      <c r="B6" t="s">
        <v>40</v>
      </c>
      <c r="D6" s="9"/>
      <c r="E6" s="9"/>
      <c r="F6" s="9"/>
      <c r="G6" s="9"/>
      <c r="H6" s="7" t="s">
        <v>48</v>
      </c>
      <c r="I6" s="13" t="s">
        <v>49</v>
      </c>
      <c r="J6" s="12">
        <v>5.43</v>
      </c>
    </row>
    <row r="7" spans="1:10" x14ac:dyDescent="0.15">
      <c r="A7" t="s">
        <v>28</v>
      </c>
      <c r="B7">
        <v>1</v>
      </c>
      <c r="D7" s="9"/>
      <c r="E7" s="9"/>
      <c r="F7" s="9"/>
      <c r="G7" s="9"/>
      <c r="H7" s="7" t="s">
        <v>50</v>
      </c>
      <c r="I7" s="13" t="s">
        <v>51</v>
      </c>
      <c r="J7" s="12">
        <v>0.56999999999999995</v>
      </c>
    </row>
    <row r="8" spans="1:10" x14ac:dyDescent="0.15">
      <c r="A8" t="s">
        <v>29</v>
      </c>
      <c r="B8">
        <v>0</v>
      </c>
      <c r="D8" s="9">
        <v>2029</v>
      </c>
      <c r="E8" s="9" t="s">
        <v>41</v>
      </c>
      <c r="F8" s="9" t="s">
        <v>42</v>
      </c>
      <c r="G8" s="9" t="s">
        <v>52</v>
      </c>
      <c r="H8" s="7" t="s">
        <v>44</v>
      </c>
      <c r="I8" s="13" t="s">
        <v>53</v>
      </c>
      <c r="J8" s="12">
        <v>2</v>
      </c>
    </row>
    <row r="9" spans="1:10" x14ac:dyDescent="0.15">
      <c r="A9" t="s">
        <v>30</v>
      </c>
      <c r="B9">
        <v>1</v>
      </c>
      <c r="D9" s="9"/>
      <c r="E9" s="9"/>
      <c r="F9" s="9"/>
      <c r="G9" s="9"/>
      <c r="H9" s="7" t="s">
        <v>46</v>
      </c>
      <c r="I9" s="13" t="s">
        <v>54</v>
      </c>
      <c r="J9" s="12">
        <v>1.17</v>
      </c>
    </row>
    <row r="10" spans="1:10" x14ac:dyDescent="0.15">
      <c r="A10" t="s">
        <v>22</v>
      </c>
      <c r="D10" s="9"/>
      <c r="E10" s="9"/>
      <c r="F10" s="9"/>
      <c r="G10" s="9"/>
      <c r="H10" s="7" t="s">
        <v>55</v>
      </c>
      <c r="I10" s="13" t="s">
        <v>56</v>
      </c>
      <c r="J10" s="12">
        <v>4.25</v>
      </c>
    </row>
    <row r="11" spans="1:10" x14ac:dyDescent="0.15">
      <c r="A11" t="s">
        <v>25</v>
      </c>
      <c r="B11">
        <v>166.5</v>
      </c>
      <c r="D11" s="9"/>
      <c r="E11" s="9"/>
      <c r="F11" s="9"/>
      <c r="G11" s="9"/>
      <c r="H11" s="7" t="s">
        <v>50</v>
      </c>
      <c r="I11" s="13" t="s">
        <v>53</v>
      </c>
      <c r="J11" s="12">
        <v>2.33</v>
      </c>
    </row>
    <row r="12" spans="1:10" x14ac:dyDescent="0.15">
      <c r="A12" t="s">
        <v>26</v>
      </c>
      <c r="B12">
        <v>30.39</v>
      </c>
      <c r="D12" s="9"/>
      <c r="E12" s="9"/>
      <c r="F12" s="9"/>
      <c r="G12" s="9"/>
      <c r="H12" s="7"/>
      <c r="I12" s="13"/>
      <c r="J12" s="12"/>
    </row>
    <row r="13" spans="1:10" x14ac:dyDescent="0.15">
      <c r="D13" s="9"/>
      <c r="E13" s="9"/>
      <c r="F13" s="9"/>
      <c r="G13" s="9"/>
      <c r="H13" s="7"/>
      <c r="I13" s="13"/>
      <c r="J13" s="12"/>
    </row>
    <row r="14" spans="1:10" x14ac:dyDescent="0.15">
      <c r="D14" s="9"/>
      <c r="E14" s="9"/>
      <c r="F14" s="9"/>
      <c r="G14" s="9"/>
      <c r="H14" s="7"/>
      <c r="I14" s="13"/>
      <c r="J14" s="12"/>
    </row>
    <row r="15" spans="1:10" x14ac:dyDescent="0.15">
      <c r="D15" s="9"/>
      <c r="E15" s="9"/>
      <c r="F15" s="9"/>
      <c r="G15" s="9"/>
      <c r="H15" s="7"/>
      <c r="I15" s="13"/>
      <c r="J15" s="12"/>
    </row>
    <row r="16" spans="1:10" x14ac:dyDescent="0.15">
      <c r="D16" s="9"/>
      <c r="E16" s="9"/>
      <c r="F16" s="9"/>
      <c r="G16" s="9"/>
      <c r="H16" s="7"/>
      <c r="I16" s="13"/>
      <c r="J16" s="12"/>
    </row>
    <row r="17" spans="4:10" x14ac:dyDescent="0.15">
      <c r="D17" s="9"/>
      <c r="E17" s="9"/>
      <c r="F17" s="9"/>
      <c r="G17" s="9"/>
      <c r="H17" s="7"/>
      <c r="I17" s="13"/>
      <c r="J17" s="12"/>
    </row>
    <row r="18" spans="4:10" x14ac:dyDescent="0.15">
      <c r="D18" s="9"/>
      <c r="E18" s="9"/>
      <c r="F18" s="9"/>
      <c r="G18" s="9"/>
      <c r="H18" s="7"/>
      <c r="I18" s="13"/>
      <c r="J18" s="12"/>
    </row>
    <row r="19" spans="4:10" x14ac:dyDescent="0.15">
      <c r="D19" s="9"/>
      <c r="E19" s="9"/>
      <c r="F19" s="9"/>
      <c r="G19" s="9"/>
      <c r="H19" s="7"/>
      <c r="I19" s="13"/>
      <c r="J19" s="12"/>
    </row>
    <row r="20" spans="4:10" x14ac:dyDescent="0.15">
      <c r="D20" s="9"/>
      <c r="E20" s="9"/>
      <c r="F20" s="9"/>
      <c r="G20" s="9"/>
      <c r="H20" s="7"/>
      <c r="I20" s="13"/>
      <c r="J20" s="12"/>
    </row>
    <row r="21" spans="4:10" x14ac:dyDescent="0.15">
      <c r="D21" s="9"/>
      <c r="E21" s="9"/>
      <c r="F21" s="9"/>
      <c r="G21" s="9"/>
      <c r="H21" s="7"/>
      <c r="I21" s="13"/>
      <c r="J21" s="12"/>
    </row>
    <row r="22" spans="4:10" x14ac:dyDescent="0.15">
      <c r="D22" s="9"/>
      <c r="E22" s="9"/>
      <c r="F22" s="9"/>
      <c r="G22" s="9"/>
      <c r="H22" s="7"/>
      <c r="I22" s="13"/>
      <c r="J22" s="12"/>
    </row>
    <row r="23" spans="4:10" x14ac:dyDescent="0.15">
      <c r="D23" s="9"/>
      <c r="E23" s="9"/>
      <c r="F23" s="9"/>
      <c r="G23" s="9"/>
      <c r="H23" s="7"/>
      <c r="I23" s="13"/>
      <c r="J23" s="12"/>
    </row>
    <row r="24" spans="4:10" x14ac:dyDescent="0.15">
      <c r="D24" s="9"/>
      <c r="E24" s="9"/>
      <c r="F24" s="9"/>
      <c r="G24" s="9"/>
      <c r="H24" s="7"/>
      <c r="I24" s="13"/>
      <c r="J24" s="12"/>
    </row>
    <row r="25" spans="4:10" x14ac:dyDescent="0.15">
      <c r="D25" s="9"/>
      <c r="E25" s="9"/>
      <c r="F25" s="9"/>
      <c r="G25" s="9"/>
      <c r="H25" s="7"/>
      <c r="I25" s="13"/>
      <c r="J25" s="12"/>
    </row>
    <row r="26" spans="4:10" x14ac:dyDescent="0.15">
      <c r="D26" s="9"/>
      <c r="E26" s="9"/>
      <c r="F26" s="9"/>
      <c r="G26" s="9"/>
      <c r="H26" s="7"/>
      <c r="I26" s="13"/>
      <c r="J26" s="12"/>
    </row>
  </sheetData>
  <mergeCells count="1">
    <mergeCell ref="D2:J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個別施設計画</vt:lpstr>
      <vt:lpstr>_data</vt:lpstr>
      <vt:lpstr>個別施設計画!Print_Area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杉田富美</dc:creator>
  <cp:lastModifiedBy>豊巻 貴宏</cp:lastModifiedBy>
  <cp:lastPrinted>2018-11-14T08:12:50Z</cp:lastPrinted>
  <dcterms:created xsi:type="dcterms:W3CDTF">2018-11-14T02:55:33Z</dcterms:created>
  <dcterms:modified xsi:type="dcterms:W3CDTF">2023-03-23T01:41:57Z</dcterms:modified>
</cp:coreProperties>
</file>